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<sst xmlns="http://schemas.openxmlformats.org/spreadsheetml/2006/main" count="45" uniqueCount="34">
  <si>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</si>
  <si>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</si>
  <si>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</si>
  <si>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</si>
  <si>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</si>
  <si>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</si>
  <si>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</si>
  <si>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</si>
  <si>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</si>
  <si>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</si>
  <si>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</si>
  <si>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kg</t>
  </si>
  <si>
    <t>At 0.5 mg/kg this patients needs a loading dose of: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</si>
  <si>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</si>
  <si>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</si>
  <si>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</si>
  <si>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</si>
  <si>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</si>
  <si>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</si>
  <si>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</si>
  <si>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</si>
  <si>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</si>
  <si>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</si>
  <si>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</si>
  <si>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</si>
  <si>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</si>
  <si>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Drug Concentration</t>
  </si>
  <si>
    <t>Loading Dose</t>
  </si>
  <si>
    <t>MORPHINE SYRINGE PUMP CRI</t>
  </si>
  <si>
    <t>Syringe size</t>
  </si>
  <si>
    <t xml:space="preserve">MORPHINE - 0.12 to 0.36 mg/kg/hr (2 to 6 ug/kg/minute). </t>
  </si>
  <si>
    <t>MORPHINE - 0.5 mg/kg IM (or very slowly IV)</t>
  </si>
  <si>
    <t>MORPHINE - 15 mg/ml</t>
  </si>
  <si>
    <t>Final delivery rate (ml/hr)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</si>
</sst>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0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3" fillId="34" borderId="1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2" fontId="3" fillId="35" borderId="15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4" fillId="34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2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5" borderId="18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13" fillId="0" borderId="15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Font="1" applyBorder="1" applyAlignment="1">
      <alignment/>
    </xf>
    <xf numFmtId="14" fontId="10" fillId="33" borderId="11" xfId="0" applyNumberFormat="1" applyFont="1" applyFill="1" applyBorder="1" applyAlignment="1" applyProtection="1">
      <alignment horizontal="center"/>
      <protection locked="0"/>
    </xf>
    <xf numFmtId="14" fontId="10" fillId="33" borderId="17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10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3.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8" customWidth="1"/>
    <col min="9" max="9" width="7.7109375" style="3" customWidth="1"/>
    <col min="10" max="16384" width="9.140625" style="3" customWidth="1"/>
  </cols>
  <sheetData>
    <row r="1" spans="1:9" ht="26.25">
      <c r="A1" s="77" t="s">
        <v>28</v>
      </c>
      <c r="B1" s="78"/>
      <c r="C1" s="78"/>
      <c r="D1" s="78"/>
      <c r="E1" s="78"/>
      <c r="F1" s="78"/>
      <c r="G1" s="78"/>
      <c r="H1" s="78"/>
      <c r="I1" s="79"/>
    </row>
    <row r="2" spans="1:9" s="1" customFormat="1" ht="16.5" thickBot="1">
      <c r="A2" s="85" t="s">
        <v>22</v>
      </c>
      <c r="B2" s="86"/>
      <c r="C2" s="86"/>
      <c r="D2" s="86"/>
      <c r="E2" s="86"/>
      <c r="F2" s="86"/>
      <c r="G2" s="86"/>
      <c r="H2" s="86"/>
      <c r="I2" s="87"/>
    </row>
    <row r="3" spans="1:9" s="16" customFormat="1" ht="9" thickBot="1">
      <c r="A3" s="80" t="s">
        <v>24</v>
      </c>
      <c r="B3" s="80"/>
      <c r="C3" s="80"/>
      <c r="D3" s="80"/>
      <c r="E3" s="80"/>
      <c r="F3" s="80"/>
      <c r="G3" s="80"/>
      <c r="H3" s="80"/>
      <c r="I3" s="80"/>
    </row>
    <row r="4" spans="1:9" s="6" customFormat="1" ht="18">
      <c r="A4" s="7" t="s">
        <v>14</v>
      </c>
      <c r="B4" s="91"/>
      <c r="C4" s="91"/>
      <c r="D4" s="91"/>
      <c r="E4" s="91"/>
      <c r="F4" s="91"/>
      <c r="G4" s="8" t="s">
        <v>15</v>
      </c>
      <c r="H4" s="67">
        <v>40614</v>
      </c>
      <c r="I4" s="68"/>
    </row>
    <row r="5" spans="1:9" ht="12.75">
      <c r="A5" s="92"/>
      <c r="B5" s="82"/>
      <c r="C5" s="82"/>
      <c r="D5" s="82"/>
      <c r="E5" s="82"/>
      <c r="F5" s="82"/>
      <c r="G5" s="82"/>
      <c r="H5" s="82"/>
      <c r="I5" s="84"/>
    </row>
    <row r="6" spans="1:9" s="1" customFormat="1" ht="18">
      <c r="A6" s="9" t="s">
        <v>7</v>
      </c>
      <c r="B6" s="14">
        <v>34.5</v>
      </c>
      <c r="C6" s="26" t="s">
        <v>11</v>
      </c>
      <c r="D6" s="42"/>
      <c r="E6" s="43"/>
      <c r="F6" s="43"/>
      <c r="G6" s="43"/>
      <c r="H6" s="43"/>
      <c r="I6" s="44"/>
    </row>
    <row r="7" spans="1:9" ht="12.75">
      <c r="A7" s="45" t="s">
        <v>6</v>
      </c>
      <c r="B7" s="43"/>
      <c r="C7" s="43"/>
      <c r="D7" s="43"/>
      <c r="E7" s="43"/>
      <c r="F7" s="43"/>
      <c r="G7" s="43"/>
      <c r="H7" s="43"/>
      <c r="I7" s="44"/>
    </row>
    <row r="8" spans="1:9" s="1" customFormat="1" ht="18">
      <c r="A8" s="9" t="s">
        <v>0</v>
      </c>
      <c r="B8" s="14">
        <v>4</v>
      </c>
      <c r="C8" s="26" t="s">
        <v>23</v>
      </c>
      <c r="D8" s="42"/>
      <c r="E8" s="43"/>
      <c r="F8" s="43"/>
      <c r="G8" s="43"/>
      <c r="H8" s="43"/>
      <c r="I8" s="44"/>
    </row>
    <row r="9" spans="1:9" s="5" customFormat="1" ht="12">
      <c r="A9" s="46" t="s">
        <v>6</v>
      </c>
      <c r="B9" s="47"/>
      <c r="C9" s="47"/>
      <c r="D9" s="47"/>
      <c r="E9" s="47"/>
      <c r="F9" s="47"/>
      <c r="G9" s="47"/>
      <c r="H9" s="47"/>
      <c r="I9" s="48"/>
    </row>
    <row r="10" spans="1:9" s="1" customFormat="1" ht="18">
      <c r="A10" s="21" t="s">
        <v>29</v>
      </c>
      <c r="B10" s="14">
        <v>12</v>
      </c>
      <c r="C10" s="22" t="s">
        <v>4</v>
      </c>
      <c r="D10" s="49"/>
      <c r="E10" s="50"/>
      <c r="F10" s="50"/>
      <c r="G10" s="50"/>
      <c r="H10" s="50"/>
      <c r="I10" s="51"/>
    </row>
    <row r="11" spans="1:9" ht="12.75">
      <c r="A11" s="45" t="s">
        <v>6</v>
      </c>
      <c r="B11" s="43"/>
      <c r="C11" s="43"/>
      <c r="D11" s="43"/>
      <c r="E11" s="43"/>
      <c r="F11" s="43"/>
      <c r="G11" s="43"/>
      <c r="H11" s="43"/>
      <c r="I11" s="44"/>
    </row>
    <row r="12" spans="1:9" ht="12.75">
      <c r="A12" s="27" t="s">
        <v>6</v>
      </c>
      <c r="B12" s="81" t="s">
        <v>8</v>
      </c>
      <c r="C12" s="81"/>
      <c r="D12" s="81" t="s">
        <v>0</v>
      </c>
      <c r="E12" s="82"/>
      <c r="F12" s="81" t="s">
        <v>9</v>
      </c>
      <c r="G12" s="82"/>
      <c r="H12" s="83" t="s">
        <v>3</v>
      </c>
      <c r="I12" s="84"/>
    </row>
    <row r="13" spans="1:9" ht="18.75" thickBot="1">
      <c r="A13" s="24" t="str">
        <f>IF(B13&lt;0.1,"Morph dose low",IF(B13&gt;0.4,"Morph dose high","Morphine"))</f>
        <v>Morphine</v>
      </c>
      <c r="B13" s="28">
        <v>0.24</v>
      </c>
      <c r="C13" s="29" t="s">
        <v>5</v>
      </c>
      <c r="D13" s="98">
        <f>B8</f>
        <v>4</v>
      </c>
      <c r="E13" s="98" t="s">
        <v>1</v>
      </c>
      <c r="F13" s="25">
        <f>IF(B13&gt;0.4,"!!High!!",B6*B8*B13)</f>
        <v>33.12</v>
      </c>
      <c r="G13" s="25" t="s">
        <v>2</v>
      </c>
      <c r="H13" s="30">
        <f>F13/15</f>
        <v>2.2079999999999997</v>
      </c>
      <c r="I13" s="31" t="s">
        <v>4</v>
      </c>
    </row>
    <row r="14" spans="1:9" ht="13.5" thickBot="1">
      <c r="A14" s="66" t="s">
        <v>6</v>
      </c>
      <c r="B14" s="66"/>
      <c r="C14" s="66"/>
      <c r="D14" s="66"/>
      <c r="E14" s="66"/>
      <c r="F14" s="66"/>
      <c r="G14" s="66"/>
      <c r="H14" s="66"/>
      <c r="I14" s="66"/>
    </row>
    <row r="15" spans="1:9" s="2" customFormat="1" ht="15.75">
      <c r="A15" s="88" t="s">
        <v>16</v>
      </c>
      <c r="B15" s="89"/>
      <c r="C15" s="89"/>
      <c r="D15" s="89"/>
      <c r="E15" s="89"/>
      <c r="F15" s="89"/>
      <c r="G15" s="89"/>
      <c r="H15" s="32">
        <f>SUM(H13:H13)</f>
        <v>2.2079999999999997</v>
      </c>
      <c r="I15" s="33" t="s">
        <v>4</v>
      </c>
    </row>
    <row r="16" spans="1:9" s="4" customFormat="1" ht="12.75">
      <c r="A16" s="95"/>
      <c r="B16" s="96"/>
      <c r="C16" s="96"/>
      <c r="D16" s="96"/>
      <c r="E16" s="96"/>
      <c r="F16" s="96"/>
      <c r="G16" s="96"/>
      <c r="H16" s="96"/>
      <c r="I16" s="97"/>
    </row>
    <row r="17" spans="1:9" s="2" customFormat="1" ht="15.75">
      <c r="A17" s="93" t="str">
        <f>IF(H17&lt;0,"Get bigger syringe or shorten CRI duration","Additional saline qs")</f>
        <v>Additional saline qs</v>
      </c>
      <c r="B17" s="94"/>
      <c r="C17" s="94"/>
      <c r="D17" s="94"/>
      <c r="E17" s="94"/>
      <c r="F17" s="94"/>
      <c r="G17" s="94"/>
      <c r="H17" s="23">
        <f>B10-H15</f>
        <v>9.792</v>
      </c>
      <c r="I17" s="34" t="s">
        <v>4</v>
      </c>
    </row>
    <row r="18" spans="1:9" ht="12.75">
      <c r="A18" s="72"/>
      <c r="B18" s="73"/>
      <c r="C18" s="73"/>
      <c r="D18" s="73"/>
      <c r="E18" s="73"/>
      <c r="F18" s="73"/>
      <c r="G18" s="73"/>
      <c r="H18" s="73"/>
      <c r="I18" s="74"/>
    </row>
    <row r="19" spans="1:9" ht="16.5" thickBot="1">
      <c r="A19" s="75" t="s">
        <v>33</v>
      </c>
      <c r="B19" s="76"/>
      <c r="C19" s="76"/>
      <c r="D19" s="76"/>
      <c r="E19" s="76"/>
      <c r="F19" s="76"/>
      <c r="G19" s="76"/>
      <c r="H19" s="17">
        <f>B10/B8</f>
        <v>3</v>
      </c>
      <c r="I19" s="13" t="s">
        <v>13</v>
      </c>
    </row>
    <row r="20" spans="1:9" ht="13.5" thickBot="1">
      <c r="A20" s="66" t="s">
        <v>6</v>
      </c>
      <c r="B20" s="66"/>
      <c r="C20" s="66"/>
      <c r="D20" s="66"/>
      <c r="E20" s="66"/>
      <c r="F20" s="66"/>
      <c r="G20" s="66"/>
      <c r="H20" s="66"/>
      <c r="I20" s="66"/>
    </row>
    <row r="21" spans="1:9" ht="18">
      <c r="A21" s="60" t="s">
        <v>10</v>
      </c>
      <c r="B21" s="61"/>
      <c r="C21" s="61"/>
      <c r="D21" s="61"/>
      <c r="E21" s="61"/>
      <c r="F21" s="61"/>
      <c r="G21" s="61"/>
      <c r="H21" s="61"/>
      <c r="I21" s="62"/>
    </row>
    <row r="22" spans="1:9" ht="16.5" thickBot="1">
      <c r="A22" s="63" t="s">
        <v>30</v>
      </c>
      <c r="B22" s="64"/>
      <c r="C22" s="64"/>
      <c r="D22" s="64"/>
      <c r="E22" s="64"/>
      <c r="F22" s="64"/>
      <c r="G22" s="64"/>
      <c r="H22" s="64"/>
      <c r="I22" s="65"/>
    </row>
    <row r="23" spans="1:9" ht="13.5" thickBot="1">
      <c r="A23" s="66" t="s">
        <v>6</v>
      </c>
      <c r="B23" s="66"/>
      <c r="C23" s="66"/>
      <c r="D23" s="66"/>
      <c r="E23" s="66"/>
      <c r="F23" s="66"/>
      <c r="G23" s="66"/>
      <c r="H23" s="66"/>
      <c r="I23" s="66"/>
    </row>
    <row r="24" spans="1:9" s="5" customFormat="1" ht="18">
      <c r="A24" s="60" t="s">
        <v>27</v>
      </c>
      <c r="B24" s="61"/>
      <c r="C24" s="61"/>
      <c r="D24" s="61"/>
      <c r="E24" s="61"/>
      <c r="F24" s="61"/>
      <c r="G24" s="61"/>
      <c r="H24" s="61"/>
      <c r="I24" s="62"/>
    </row>
    <row r="25" spans="1:9" s="5" customFormat="1" ht="15.75">
      <c r="A25" s="69" t="s">
        <v>31</v>
      </c>
      <c r="B25" s="70"/>
      <c r="C25" s="70"/>
      <c r="D25" s="70"/>
      <c r="E25" s="70"/>
      <c r="F25" s="70"/>
      <c r="G25" s="70"/>
      <c r="H25" s="70"/>
      <c r="I25" s="71"/>
    </row>
    <row r="26" spans="1:9" ht="13.5" thickBot="1">
      <c r="A26" s="58" t="s">
        <v>12</v>
      </c>
      <c r="B26" s="59"/>
      <c r="C26" s="59"/>
      <c r="D26" s="59"/>
      <c r="E26" s="59"/>
      <c r="F26" s="59"/>
      <c r="G26" s="59"/>
      <c r="H26" s="19">
        <f>(B6*0.5)/15</f>
        <v>1.15</v>
      </c>
      <c r="I26" s="20" t="s">
        <v>4</v>
      </c>
    </row>
    <row r="27" spans="1:9" ht="13.5" thickBot="1">
      <c r="A27" s="90"/>
      <c r="B27" s="90"/>
      <c r="C27" s="90"/>
      <c r="D27" s="90"/>
      <c r="E27" s="90"/>
      <c r="F27" s="90"/>
      <c r="G27" s="90"/>
      <c r="H27" s="90"/>
      <c r="I27" s="90"/>
    </row>
    <row r="28" spans="1:9" ht="18">
      <c r="A28" s="60" t="s">
        <v>26</v>
      </c>
      <c r="B28" s="61"/>
      <c r="C28" s="61"/>
      <c r="D28" s="61"/>
      <c r="E28" s="61"/>
      <c r="F28" s="61"/>
      <c r="G28" s="61"/>
      <c r="H28" s="61"/>
      <c r="I28" s="62"/>
    </row>
    <row r="29" spans="1:9" ht="16.5" thickBot="1">
      <c r="A29" s="63" t="s">
        <v>32</v>
      </c>
      <c r="B29" s="64"/>
      <c r="C29" s="64"/>
      <c r="D29" s="64"/>
      <c r="E29" s="64"/>
      <c r="F29" s="64"/>
      <c r="G29" s="64"/>
      <c r="H29" s="64"/>
      <c r="I29" s="65"/>
    </row>
    <row r="30" spans="1:9" ht="13.5" thickBot="1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8">
      <c r="A31" s="52" t="s">
        <v>17</v>
      </c>
      <c r="B31" s="53"/>
      <c r="C31" s="53"/>
      <c r="D31" s="53"/>
      <c r="E31" s="53"/>
      <c r="F31" s="53"/>
      <c r="G31" s="53"/>
      <c r="H31" s="53"/>
      <c r="I31" s="54"/>
    </row>
    <row r="32" spans="1:9" s="15" customFormat="1" ht="11.25">
      <c r="A32" s="55" t="s">
        <v>25</v>
      </c>
      <c r="B32" s="56"/>
      <c r="C32" s="56"/>
      <c r="D32" s="56"/>
      <c r="E32" s="56"/>
      <c r="F32" s="56"/>
      <c r="G32" s="56"/>
      <c r="H32" s="56"/>
      <c r="I32" s="57"/>
    </row>
    <row r="33" spans="1:9" s="15" customFormat="1" ht="11.25">
      <c r="A33" s="55"/>
      <c r="B33" s="56"/>
      <c r="C33" s="56"/>
      <c r="D33" s="56"/>
      <c r="E33" s="56"/>
      <c r="F33" s="56"/>
      <c r="G33" s="56"/>
      <c r="H33" s="56"/>
      <c r="I33" s="57"/>
    </row>
    <row r="34" spans="1:9" s="15" customFormat="1" ht="11.25">
      <c r="A34" s="35"/>
      <c r="B34" s="36"/>
      <c r="C34" s="36"/>
      <c r="D34" s="36"/>
      <c r="E34" s="36"/>
      <c r="F34" s="36"/>
      <c r="G34" s="36"/>
      <c r="H34" s="36"/>
      <c r="I34" s="37"/>
    </row>
    <row r="35" spans="1:9" ht="16.5" thickBot="1">
      <c r="A35" s="38" t="s">
        <v>18</v>
      </c>
      <c r="B35" s="39"/>
      <c r="C35" s="39"/>
      <c r="D35" s="10">
        <v>49</v>
      </c>
      <c r="E35" s="11" t="s">
        <v>19</v>
      </c>
      <c r="F35" s="40" t="s">
        <v>20</v>
      </c>
      <c r="G35" s="40"/>
      <c r="H35" s="12">
        <f>D35/2.2</f>
        <v>22.27272727272727</v>
      </c>
      <c r="I35" s="13" t="s">
        <v>21</v>
      </c>
    </row>
  </sheetData>
  <sheetProtection password="870A" sheet="1" objects="1" scenarios="1"/>
  <mergeCells count="38">
    <mergeCell ref="A14:I14"/>
    <mergeCell ref="A15:G15"/>
    <mergeCell ref="A28:I28"/>
    <mergeCell ref="A29:I29"/>
    <mergeCell ref="A27:I27"/>
    <mergeCell ref="B4:F4"/>
    <mergeCell ref="A5:I5"/>
    <mergeCell ref="A17:G17"/>
    <mergeCell ref="A16:I16"/>
    <mergeCell ref="A1:I1"/>
    <mergeCell ref="A3:I3"/>
    <mergeCell ref="D6:I6"/>
    <mergeCell ref="B12:C12"/>
    <mergeCell ref="D12:E12"/>
    <mergeCell ref="F12:G12"/>
    <mergeCell ref="H12:I12"/>
    <mergeCell ref="A7:I7"/>
    <mergeCell ref="A2:I2"/>
    <mergeCell ref="A26:G26"/>
    <mergeCell ref="A21:I21"/>
    <mergeCell ref="A22:I22"/>
    <mergeCell ref="A23:I23"/>
    <mergeCell ref="H4:I4"/>
    <mergeCell ref="A25:I25"/>
    <mergeCell ref="A24:I24"/>
    <mergeCell ref="A18:I18"/>
    <mergeCell ref="A19:G19"/>
    <mergeCell ref="A20:I20"/>
    <mergeCell ref="A34:I34"/>
    <mergeCell ref="A35:C35"/>
    <mergeCell ref="F35:G35"/>
    <mergeCell ref="A30:I30"/>
    <mergeCell ref="D8:I8"/>
    <mergeCell ref="A11:I11"/>
    <mergeCell ref="A9:I9"/>
    <mergeCell ref="D10:I10"/>
    <mergeCell ref="A31:I31"/>
    <mergeCell ref="A32:I33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2011-03-12T13:28:37Z</cp:lastPrinted>
  <dcterms:created xsi:type="dcterms:W3CDTF">2004-01-20T21:33:59Z</dcterms:created>
  <dcterms:modified xsi:type="dcterms:W3CDTF">2011-03-12T13:28:40Z</dcterms:modified>
  <cp:category/>
  <cp:version/>
  <cp:contentType/>
  <cp:contentStatus/>
</cp:coreProperties>
</file>